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PTOP-2TMH4Q64\Users\herbe\OneDrive\PUiAa\1_PUiAa_AVIS mm fra og med 11 aug 2016\1_PU-BLAD\PU BLAD 57\ÅRSMØTE februar 2017\"/>
    </mc:Choice>
  </mc:AlternateContent>
  <bookViews>
    <workbookView xWindow="0" yWindow="0" windowWidth="15900" windowHeight="6394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D6" i="1" l="1"/>
  <c r="D10" i="1"/>
  <c r="D29" i="1"/>
  <c r="D26" i="1"/>
  <c r="D22" i="1"/>
  <c r="D19" i="1"/>
  <c r="D16" i="1"/>
  <c r="D30" i="1"/>
  <c r="C41" i="1"/>
  <c r="C48" i="1"/>
  <c r="C29" i="1"/>
  <c r="C26" i="1"/>
  <c r="C22" i="1"/>
  <c r="C19" i="1"/>
  <c r="C16" i="1"/>
  <c r="C10" i="1"/>
  <c r="C30" i="1"/>
  <c r="C31" i="1"/>
  <c r="C35" i="1"/>
  <c r="C51" i="1"/>
  <c r="C53" i="1"/>
  <c r="D31" i="1"/>
  <c r="D35" i="1"/>
</calcChain>
</file>

<file path=xl/sharedStrings.xml><?xml version="1.0" encoding="utf-8"?>
<sst xmlns="http://schemas.openxmlformats.org/spreadsheetml/2006/main" count="54" uniqueCount="52">
  <si>
    <t>Medlemskontingent</t>
  </si>
  <si>
    <t>Inntekter medl.møter</t>
  </si>
  <si>
    <t>Servering medl.møter</t>
  </si>
  <si>
    <t>Medlemsmøter</t>
  </si>
  <si>
    <t>Sum inntekter</t>
  </si>
  <si>
    <t>Annonser/medl.møter</t>
  </si>
  <si>
    <t>Administrasjon</t>
  </si>
  <si>
    <t>Andre møter</t>
  </si>
  <si>
    <t>Div.utgifter</t>
  </si>
  <si>
    <t>Sum utgifter</t>
  </si>
  <si>
    <t xml:space="preserve">Oppmerksomheter </t>
  </si>
  <si>
    <t>Eksterne tilskudd</t>
  </si>
  <si>
    <t>Medlemsaktiviteter</t>
  </si>
  <si>
    <t>Inntekter:</t>
  </si>
  <si>
    <t>Utgifter:</t>
  </si>
  <si>
    <t>Porto</t>
  </si>
  <si>
    <t>Oppmerksom./hon.</t>
  </si>
  <si>
    <t>Inventar og utstyr</t>
  </si>
  <si>
    <t>Kontingent</t>
  </si>
  <si>
    <t>Trykking</t>
  </si>
  <si>
    <t>Medlemsblad</t>
  </si>
  <si>
    <t>Møteutgifter, etc</t>
  </si>
  <si>
    <t xml:space="preserve">Balanse pr. </t>
  </si>
  <si>
    <t>Reiseutgifter foredrag</t>
  </si>
  <si>
    <t>Annonser i medlemsblad</t>
  </si>
  <si>
    <t>Studiegrupper</t>
  </si>
  <si>
    <t>Finansutgifter</t>
  </si>
  <si>
    <t>Dataavtaler</t>
  </si>
  <si>
    <t>Renteinntekt</t>
  </si>
  <si>
    <t>Årsresultat</t>
  </si>
  <si>
    <t>Driftsresultat</t>
  </si>
  <si>
    <t>Eiendeler</t>
  </si>
  <si>
    <t>Omløpsmidler</t>
  </si>
  <si>
    <t>Innkjøpte varer for medl.</t>
  </si>
  <si>
    <t>Sum varer</t>
  </si>
  <si>
    <t>Bankinnskudd</t>
  </si>
  <si>
    <t>Kasse</t>
  </si>
  <si>
    <t>Driftskonto 50933</t>
  </si>
  <si>
    <t>Aktivitetskonto 05532</t>
  </si>
  <si>
    <t>Langtidskonto 88560</t>
  </si>
  <si>
    <t>Reservefond 45042</t>
  </si>
  <si>
    <t xml:space="preserve">Sum eiendeler </t>
  </si>
  <si>
    <t>Egenkapital og gjeld</t>
  </si>
  <si>
    <t xml:space="preserve">Udisponert overskudd </t>
  </si>
  <si>
    <t>Annen egenkapital</t>
  </si>
  <si>
    <t>Regnskap for 2016 og budsjett for 2017</t>
  </si>
  <si>
    <t>Res  16</t>
  </si>
  <si>
    <t>Buds 17</t>
  </si>
  <si>
    <t>161231</t>
  </si>
  <si>
    <t xml:space="preserve"> </t>
  </si>
  <si>
    <t>Medlemmer (betalende)</t>
  </si>
  <si>
    <t>Sum egenkapital pr 161231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</si>
</sst>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1" fillId="0" borderId="0" xfId="0" quotePrefix="1" applyNumberFormat="1" applyFont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1" fontId="3" fillId="0" borderId="0" xfId="0" quotePrefix="1" applyNumberFormat="1" applyFont="1" applyAlignment="1"/>
    <xf numFmtId="0" fontId="4" fillId="0" borderId="0" xfId="0" applyFont="1" applyAlignment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/>
    <xf numFmtId="0" fontId="4" fillId="0" borderId="0" xfId="0" applyFont="1" applyAlignment="1">
      <alignment horizontal="right"/>
    </xf>
    <xf numFmtId="3" fontId="3" fillId="0" borderId="0" xfId="0" applyNumberFormat="1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4" fillId="0" borderId="0" xfId="0" quotePrefix="1" applyNumberFormat="1" applyFont="1" applyAlignment="1">
      <alignment horizontal="center"/>
    </xf>
    <xf numFmtId="3" fontId="3" fillId="0" borderId="0" xfId="0" quotePrefix="1" applyNumberFormat="1" applyFont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tabSelected="1" zoomScale="60" zoomScaleNormal="60" workbookViewId="0">
      <selection sqref="A1:D53"/>
    </sheetView>
  </sheetViews>
  <sheetFormatPr baseColWidth="10" defaultColWidth="11.23046875" defaultRowHeight="10.3" x14ac:dyDescent="0.25"/>
  <cols>
    <col min="1" max="1" width="6.3046875" style="1" customWidth="1"/>
    <col min="2" max="2" width="41.3046875" style="1" customWidth="1"/>
    <col min="3" max="3" width="19.23046875" style="3" customWidth="1"/>
    <col min="4" max="4" width="26.765625" style="2" customWidth="1"/>
    <col min="5" max="16384" width="11.23046875" style="1"/>
  </cols>
  <sheetData>
    <row r="1" spans="1:6" ht="17.600000000000001" customHeight="1" x14ac:dyDescent="0.4">
      <c r="A1" s="12"/>
      <c r="B1" s="13" t="s">
        <v>45</v>
      </c>
      <c r="C1" s="14"/>
      <c r="D1" s="15">
        <v>170102</v>
      </c>
    </row>
    <row r="2" spans="1:6" s="4" customFormat="1" ht="12.75" customHeight="1" x14ac:dyDescent="0.4">
      <c r="A2" s="12"/>
      <c r="B2" s="16"/>
      <c r="C2" s="17" t="s">
        <v>46</v>
      </c>
      <c r="D2" s="18" t="s">
        <v>47</v>
      </c>
    </row>
    <row r="3" spans="1:6" s="4" customFormat="1" ht="12.75" customHeight="1" x14ac:dyDescent="0.4">
      <c r="A3" s="12"/>
      <c r="B3" s="19" t="s">
        <v>50</v>
      </c>
      <c r="C3" s="14">
        <v>308</v>
      </c>
      <c r="D3" s="20">
        <v>320</v>
      </c>
    </row>
    <row r="4" spans="1:6" s="4" customFormat="1" ht="12.75" customHeight="1" x14ac:dyDescent="0.4">
      <c r="A4" s="12"/>
      <c r="B4" s="19" t="s">
        <v>18</v>
      </c>
      <c r="C4" s="14">
        <v>300</v>
      </c>
      <c r="D4" s="20">
        <v>350</v>
      </c>
    </row>
    <row r="5" spans="1:6" s="4" customFormat="1" ht="12.75" customHeight="1" x14ac:dyDescent="0.4">
      <c r="A5" s="12"/>
      <c r="B5" s="16" t="s">
        <v>13</v>
      </c>
      <c r="C5" s="17"/>
      <c r="D5" s="20"/>
    </row>
    <row r="6" spans="1:6" s="4" customFormat="1" ht="12.75" customHeight="1" x14ac:dyDescent="0.4">
      <c r="A6" s="12">
        <v>3100</v>
      </c>
      <c r="B6" s="12" t="s">
        <v>0</v>
      </c>
      <c r="C6" s="17">
        <v>92400</v>
      </c>
      <c r="D6" s="20">
        <f>D3*D4</f>
        <v>112000</v>
      </c>
    </row>
    <row r="7" spans="1:6" s="4" customFormat="1" ht="12.75" customHeight="1" x14ac:dyDescent="0.4">
      <c r="A7" s="12">
        <v>3110</v>
      </c>
      <c r="B7" s="12" t="s">
        <v>1</v>
      </c>
      <c r="C7" s="17">
        <v>32300</v>
      </c>
      <c r="D7" s="20">
        <v>33000</v>
      </c>
    </row>
    <row r="8" spans="1:6" s="4" customFormat="1" ht="12.75" customHeight="1" x14ac:dyDescent="0.4">
      <c r="A8" s="12">
        <v>3120</v>
      </c>
      <c r="B8" s="12" t="s">
        <v>24</v>
      </c>
      <c r="C8" s="17">
        <v>2500</v>
      </c>
      <c r="D8" s="20">
        <v>5000</v>
      </c>
    </row>
    <row r="9" spans="1:6" s="4" customFormat="1" ht="12.75" customHeight="1" x14ac:dyDescent="0.4">
      <c r="A9" s="12">
        <v>3010</v>
      </c>
      <c r="B9" s="12" t="s">
        <v>11</v>
      </c>
      <c r="C9" s="17">
        <v>0</v>
      </c>
      <c r="D9" s="20">
        <v>5000</v>
      </c>
    </row>
    <row r="10" spans="1:6" s="4" customFormat="1" ht="12.75" customHeight="1" x14ac:dyDescent="0.4">
      <c r="A10" s="12"/>
      <c r="B10" s="19" t="s">
        <v>4</v>
      </c>
      <c r="C10" s="17">
        <f>SUM(C6:C9)</f>
        <v>127200</v>
      </c>
      <c r="D10" s="17">
        <f>SUM(D6:D9)</f>
        <v>155000</v>
      </c>
    </row>
    <row r="11" spans="1:6" ht="12.75" customHeight="1" x14ac:dyDescent="0.4">
      <c r="A11" s="12"/>
      <c r="B11" s="16" t="s">
        <v>14</v>
      </c>
      <c r="C11" s="14"/>
      <c r="D11" s="20"/>
    </row>
    <row r="12" spans="1:6" ht="12.75" customHeight="1" x14ac:dyDescent="0.35">
      <c r="A12" s="12">
        <v>6140</v>
      </c>
      <c r="B12" s="12" t="s">
        <v>23</v>
      </c>
      <c r="C12" s="14">
        <v>14955</v>
      </c>
      <c r="D12" s="20">
        <v>15000</v>
      </c>
    </row>
    <row r="13" spans="1:6" ht="12.75" customHeight="1" x14ac:dyDescent="0.35">
      <c r="A13" s="12">
        <v>6110</v>
      </c>
      <c r="B13" s="12" t="s">
        <v>2</v>
      </c>
      <c r="C13" s="14">
        <v>22897</v>
      </c>
      <c r="D13" s="20">
        <v>22000</v>
      </c>
      <c r="F13" s="1" t="s">
        <v>49</v>
      </c>
    </row>
    <row r="14" spans="1:6" ht="12.75" customHeight="1" x14ac:dyDescent="0.35">
      <c r="A14" s="12">
        <v>6120</v>
      </c>
      <c r="B14" s="12" t="s">
        <v>5</v>
      </c>
      <c r="C14" s="14">
        <v>7701</v>
      </c>
      <c r="D14" s="20">
        <v>9000</v>
      </c>
    </row>
    <row r="15" spans="1:6" ht="12.75" customHeight="1" x14ac:dyDescent="0.35">
      <c r="A15" s="12">
        <v>6130</v>
      </c>
      <c r="B15" s="12" t="s">
        <v>16</v>
      </c>
      <c r="C15" s="14">
        <v>19580</v>
      </c>
      <c r="D15" s="20">
        <v>25000</v>
      </c>
    </row>
    <row r="16" spans="1:6" ht="12.75" customHeight="1" x14ac:dyDescent="0.4">
      <c r="A16" s="12"/>
      <c r="B16" s="19" t="s">
        <v>3</v>
      </c>
      <c r="C16" s="17">
        <f>SUM(C12:C15)</f>
        <v>65133</v>
      </c>
      <c r="D16" s="17">
        <f>SUM(D12:D15)</f>
        <v>71000</v>
      </c>
    </row>
    <row r="17" spans="1:4" ht="12.75" customHeight="1" x14ac:dyDescent="0.35">
      <c r="A17" s="12">
        <v>6310</v>
      </c>
      <c r="B17" s="12" t="s">
        <v>15</v>
      </c>
      <c r="C17" s="14">
        <v>17176</v>
      </c>
      <c r="D17" s="20">
        <v>18000</v>
      </c>
    </row>
    <row r="18" spans="1:4" ht="12.75" customHeight="1" x14ac:dyDescent="0.35">
      <c r="A18" s="12">
        <v>6320</v>
      </c>
      <c r="B18" s="12" t="s">
        <v>19</v>
      </c>
      <c r="C18" s="14">
        <v>26419</v>
      </c>
      <c r="D18" s="20">
        <v>29000</v>
      </c>
    </row>
    <row r="19" spans="1:4" ht="12.75" customHeight="1" x14ac:dyDescent="0.4">
      <c r="A19" s="12"/>
      <c r="B19" s="19" t="s">
        <v>20</v>
      </c>
      <c r="C19" s="17">
        <f>SUM(C17:C18)</f>
        <v>43595</v>
      </c>
      <c r="D19" s="17">
        <f>SUM(D17:D18)</f>
        <v>47000</v>
      </c>
    </row>
    <row r="20" spans="1:4" ht="12.75" customHeight="1" x14ac:dyDescent="0.35">
      <c r="A20" s="12">
        <v>6860</v>
      </c>
      <c r="B20" s="12" t="s">
        <v>25</v>
      </c>
      <c r="C20" s="14">
        <v>8000</v>
      </c>
      <c r="D20" s="20">
        <v>5000</v>
      </c>
    </row>
    <row r="21" spans="1:4" ht="12.75" customHeight="1" x14ac:dyDescent="0.35">
      <c r="A21" s="12">
        <v>6740</v>
      </c>
      <c r="B21" s="12" t="s">
        <v>17</v>
      </c>
      <c r="C21" s="14">
        <v>0</v>
      </c>
      <c r="D21" s="20">
        <v>2000</v>
      </c>
    </row>
    <row r="22" spans="1:4" ht="12.75" customHeight="1" x14ac:dyDescent="0.4">
      <c r="A22" s="12"/>
      <c r="B22" s="19" t="s">
        <v>12</v>
      </c>
      <c r="C22" s="17">
        <f>SUM(C20:C21)</f>
        <v>8000</v>
      </c>
      <c r="D22" s="17">
        <f>SUM(D20:D21)</f>
        <v>7000</v>
      </c>
    </row>
    <row r="23" spans="1:4" ht="12.75" customHeight="1" x14ac:dyDescent="0.35">
      <c r="A23" s="12">
        <v>6810</v>
      </c>
      <c r="B23" s="12" t="s">
        <v>27</v>
      </c>
      <c r="C23" s="14">
        <v>14126</v>
      </c>
      <c r="D23" s="20">
        <v>17000</v>
      </c>
    </row>
    <row r="24" spans="1:4" ht="12.75" customHeight="1" x14ac:dyDescent="0.35">
      <c r="A24" s="12">
        <v>6210</v>
      </c>
      <c r="B24" s="12" t="s">
        <v>6</v>
      </c>
      <c r="C24" s="14">
        <v>8081</v>
      </c>
      <c r="D24" s="20">
        <v>7000</v>
      </c>
    </row>
    <row r="25" spans="1:4" ht="12.75" customHeight="1" x14ac:dyDescent="0.35">
      <c r="A25" s="12">
        <v>6230</v>
      </c>
      <c r="B25" s="12" t="s">
        <v>10</v>
      </c>
      <c r="C25" s="14">
        <v>0</v>
      </c>
      <c r="D25" s="20">
        <v>500</v>
      </c>
    </row>
    <row r="26" spans="1:4" ht="12.75" customHeight="1" x14ac:dyDescent="0.4">
      <c r="A26" s="12"/>
      <c r="B26" s="19" t="s">
        <v>6</v>
      </c>
      <c r="C26" s="17">
        <f>SUM(C23:C25)</f>
        <v>22207</v>
      </c>
      <c r="D26" s="17">
        <f>SUM(D23:D25)</f>
        <v>24500</v>
      </c>
    </row>
    <row r="27" spans="1:4" ht="12.75" customHeight="1" x14ac:dyDescent="0.35">
      <c r="A27" s="12">
        <v>6520</v>
      </c>
      <c r="B27" s="12" t="s">
        <v>7</v>
      </c>
      <c r="C27" s="14">
        <v>3210</v>
      </c>
      <c r="D27" s="20">
        <v>4000</v>
      </c>
    </row>
    <row r="28" spans="1:4" ht="12.75" customHeight="1" x14ac:dyDescent="0.35">
      <c r="A28" s="12">
        <v>6521</v>
      </c>
      <c r="B28" s="21" t="s">
        <v>8</v>
      </c>
      <c r="C28" s="14">
        <v>-1193</v>
      </c>
      <c r="D28" s="20">
        <v>1000</v>
      </c>
    </row>
    <row r="29" spans="1:4" ht="12.75" customHeight="1" x14ac:dyDescent="0.4">
      <c r="A29" s="12"/>
      <c r="B29" s="19" t="s">
        <v>21</v>
      </c>
      <c r="C29" s="17">
        <f>SUM(C27:C28)</f>
        <v>2017</v>
      </c>
      <c r="D29" s="17">
        <f>SUM(D27:D28)</f>
        <v>5000</v>
      </c>
    </row>
    <row r="30" spans="1:4" ht="12.75" customHeight="1" x14ac:dyDescent="0.4">
      <c r="A30" s="12"/>
      <c r="B30" s="19" t="s">
        <v>9</v>
      </c>
      <c r="C30" s="17">
        <f>SUM(C16+C22+C26+C19+C29)</f>
        <v>140952</v>
      </c>
      <c r="D30" s="17">
        <f>SUM(D16+D22+D26+D19+D29)</f>
        <v>154500</v>
      </c>
    </row>
    <row r="31" spans="1:4" ht="12.75" customHeight="1" x14ac:dyDescent="0.4">
      <c r="A31" s="12"/>
      <c r="B31" s="19" t="s">
        <v>30</v>
      </c>
      <c r="C31" s="14">
        <f>C10-C30</f>
        <v>-13752</v>
      </c>
      <c r="D31" s="14">
        <f>D10-D30</f>
        <v>500</v>
      </c>
    </row>
    <row r="32" spans="1:4" ht="12.75" customHeight="1" x14ac:dyDescent="0.4">
      <c r="A32" s="12"/>
      <c r="B32" s="19"/>
      <c r="C32" s="14"/>
      <c r="D32" s="20"/>
    </row>
    <row r="33" spans="1:4" ht="12.75" customHeight="1" x14ac:dyDescent="0.35">
      <c r="A33" s="12">
        <v>8050</v>
      </c>
      <c r="B33" s="21" t="s">
        <v>28</v>
      </c>
      <c r="C33" s="14">
        <v>134</v>
      </c>
      <c r="D33" s="20">
        <v>150</v>
      </c>
    </row>
    <row r="34" spans="1:4" ht="12.75" customHeight="1" x14ac:dyDescent="0.35">
      <c r="A34" s="12">
        <v>8150</v>
      </c>
      <c r="B34" s="12" t="s">
        <v>26</v>
      </c>
      <c r="C34" s="14">
        <v>233</v>
      </c>
      <c r="D34" s="20">
        <v>250</v>
      </c>
    </row>
    <row r="35" spans="1:4" ht="12.75" customHeight="1" x14ac:dyDescent="0.4">
      <c r="A35" s="12"/>
      <c r="B35" s="19" t="s">
        <v>29</v>
      </c>
      <c r="C35" s="17">
        <f>C31+C33-C34</f>
        <v>-13851</v>
      </c>
      <c r="D35" s="17">
        <f>D31+D33-D34</f>
        <v>400</v>
      </c>
    </row>
    <row r="36" spans="1:4" ht="12.75" customHeight="1" x14ac:dyDescent="0.4">
      <c r="A36" s="12"/>
      <c r="B36" s="19"/>
      <c r="C36" s="14"/>
      <c r="D36" s="20"/>
    </row>
    <row r="37" spans="1:4" ht="12.75" customHeight="1" x14ac:dyDescent="0.4">
      <c r="A37" s="12"/>
      <c r="B37" s="22" t="s">
        <v>22</v>
      </c>
      <c r="C37" s="23" t="s">
        <v>48</v>
      </c>
      <c r="D37" s="20"/>
    </row>
    <row r="38" spans="1:4" ht="12.75" customHeight="1" x14ac:dyDescent="0.4">
      <c r="A38" s="12"/>
      <c r="B38" s="13" t="s">
        <v>31</v>
      </c>
      <c r="C38" s="24"/>
      <c r="D38" s="20"/>
    </row>
    <row r="39" spans="1:4" ht="12.75" customHeight="1" x14ac:dyDescent="0.4">
      <c r="A39" s="12"/>
      <c r="B39" s="22" t="s">
        <v>32</v>
      </c>
      <c r="C39" s="24"/>
      <c r="D39" s="20"/>
    </row>
    <row r="40" spans="1:4" ht="12.75" customHeight="1" x14ac:dyDescent="0.35">
      <c r="A40" s="12">
        <v>1460</v>
      </c>
      <c r="B40" s="25" t="s">
        <v>33</v>
      </c>
      <c r="C40" s="24">
        <v>200</v>
      </c>
      <c r="D40" s="20"/>
    </row>
    <row r="41" spans="1:4" ht="12.75" customHeight="1" x14ac:dyDescent="0.4">
      <c r="A41" s="12"/>
      <c r="B41" s="19" t="s">
        <v>34</v>
      </c>
      <c r="C41" s="23">
        <f>C40</f>
        <v>200</v>
      </c>
      <c r="D41" s="20"/>
    </row>
    <row r="42" spans="1:4" ht="12.75" customHeight="1" x14ac:dyDescent="0.4">
      <c r="A42" s="12"/>
      <c r="B42" s="13" t="s">
        <v>35</v>
      </c>
      <c r="C42" s="24"/>
      <c r="D42" s="20"/>
    </row>
    <row r="43" spans="1:4" ht="12.75" customHeight="1" x14ac:dyDescent="0.35">
      <c r="A43" s="12">
        <v>1900</v>
      </c>
      <c r="B43" s="25" t="s">
        <v>36</v>
      </c>
      <c r="C43" s="24">
        <v>296</v>
      </c>
      <c r="D43" s="20"/>
    </row>
    <row r="44" spans="1:4" ht="12.75" customHeight="1" x14ac:dyDescent="0.35">
      <c r="A44" s="12">
        <v>1910</v>
      </c>
      <c r="B44" s="25" t="s">
        <v>37</v>
      </c>
      <c r="C44" s="24">
        <v>39263</v>
      </c>
      <c r="D44" s="20"/>
    </row>
    <row r="45" spans="1:4" ht="12.75" customHeight="1" x14ac:dyDescent="0.35">
      <c r="A45" s="12">
        <v>1920</v>
      </c>
      <c r="B45" s="25" t="s">
        <v>38</v>
      </c>
      <c r="C45" s="24">
        <v>8807</v>
      </c>
      <c r="D45" s="20"/>
    </row>
    <row r="46" spans="1:4" ht="12.75" customHeight="1" x14ac:dyDescent="0.35">
      <c r="A46" s="12">
        <v>1930</v>
      </c>
      <c r="B46" s="25" t="s">
        <v>39</v>
      </c>
      <c r="C46" s="24">
        <v>31569</v>
      </c>
      <c r="D46" s="20"/>
    </row>
    <row r="47" spans="1:4" ht="12.75" customHeight="1" x14ac:dyDescent="0.35">
      <c r="A47" s="12">
        <v>1940</v>
      </c>
      <c r="B47" s="25" t="s">
        <v>40</v>
      </c>
      <c r="C47" s="24">
        <v>3067</v>
      </c>
      <c r="D47" s="20"/>
    </row>
    <row r="48" spans="1:4" ht="12.75" customHeight="1" x14ac:dyDescent="0.4">
      <c r="A48" s="12"/>
      <c r="B48" s="19" t="s">
        <v>41</v>
      </c>
      <c r="C48" s="23">
        <f>SUM(C43:C47)+C41</f>
        <v>83202</v>
      </c>
      <c r="D48" s="20"/>
    </row>
    <row r="49" spans="1:4" ht="12.75" customHeight="1" x14ac:dyDescent="0.4">
      <c r="A49" s="12"/>
      <c r="B49" s="13" t="s">
        <v>42</v>
      </c>
      <c r="C49" s="24"/>
      <c r="D49" s="20"/>
    </row>
    <row r="50" spans="1:4" ht="12.75" customHeight="1" x14ac:dyDescent="0.4">
      <c r="A50" s="12"/>
      <c r="B50" s="13"/>
      <c r="C50" s="24"/>
      <c r="D50" s="20" t="s">
        <v>49</v>
      </c>
    </row>
    <row r="51" spans="1:4" ht="12.75" customHeight="1" x14ac:dyDescent="0.35">
      <c r="A51" s="12">
        <v>8800</v>
      </c>
      <c r="B51" s="25" t="s">
        <v>43</v>
      </c>
      <c r="C51" s="24">
        <f>C35</f>
        <v>-13851</v>
      </c>
      <c r="D51" s="20"/>
    </row>
    <row r="52" spans="1:4" ht="12.75" customHeight="1" x14ac:dyDescent="0.35">
      <c r="A52" s="12">
        <v>2050</v>
      </c>
      <c r="B52" s="25" t="s">
        <v>44</v>
      </c>
      <c r="C52" s="24">
        <v>97053</v>
      </c>
      <c r="D52" s="20"/>
    </row>
    <row r="53" spans="1:4" ht="16.75" customHeight="1" x14ac:dyDescent="0.4">
      <c r="A53" s="12"/>
      <c r="B53" s="19" t="s">
        <v>51</v>
      </c>
      <c r="C53" s="23">
        <f>SUM(C51:C52)</f>
        <v>83202</v>
      </c>
      <c r="D53" s="20"/>
    </row>
    <row r="54" spans="1:4" ht="12.75" customHeight="1" x14ac:dyDescent="0.25">
      <c r="A54" s="8"/>
      <c r="B54" s="9"/>
      <c r="C54" s="11"/>
      <c r="D54" s="10"/>
    </row>
    <row r="55" spans="1:4" ht="12.75" customHeight="1" x14ac:dyDescent="0.25">
      <c r="B55" s="5"/>
      <c r="C55" s="7"/>
    </row>
    <row r="56" spans="1:4" ht="12.75" customHeight="1" x14ac:dyDescent="0.25">
      <c r="B56" s="5"/>
      <c r="C56" s="7"/>
    </row>
    <row r="57" spans="1:4" ht="12.75" customHeight="1" x14ac:dyDescent="0.25">
      <c r="B57" s="5"/>
      <c r="C57" s="7"/>
    </row>
    <row r="58" spans="1:4" ht="12.75" customHeight="1" x14ac:dyDescent="0.25">
      <c r="B58" s="5"/>
      <c r="C58" s="7"/>
    </row>
    <row r="59" spans="1:4" ht="12.75" customHeight="1" x14ac:dyDescent="0.25"/>
    <row r="60" spans="1:4" ht="12.75" customHeight="1" x14ac:dyDescent="0.25"/>
    <row r="61" spans="1:4" x14ac:dyDescent="0.25">
      <c r="B61" s="6"/>
    </row>
  </sheetData>
  <phoneticPr fontId="0" type="noConversion"/>
  <printOptions gridLines="1"/>
  <pageMargins left="0.78740157480314965" right="0.78740157480314965" top="0.78740157480314965" bottom="0.19685039370078741" header="0.51181102362204722" footer="0.51181102362204722"/>
  <pageSetup paperSize="9" orientation="portrait" horizontalDpi="4294967293" verticalDpi="4294967293" r:id="rId1"/>
  <headerFooter alignWithMargins="0">
    <oddHeader>&amp;CPensjonistuniversitetet i Ålesund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5234375" defaultRowHeight="12.45" x14ac:dyDescent="0.3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5234375" defaultRowHeight="12.45" x14ac:dyDescent="0.3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Sjur Brande</dc:creator>
  <cp:lastModifiedBy>Herbert Eugen Gartz</cp:lastModifiedBy>
  <cp:lastPrinted>2017-01-02T19:52:17Z</cp:lastPrinted>
  <dcterms:created xsi:type="dcterms:W3CDTF">2006-02-27T13:16:42Z</dcterms:created>
  <dcterms:modified xsi:type="dcterms:W3CDTF">2017-01-04T18:26:28Z</dcterms:modified>
</cp:coreProperties>
</file>